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Movimento" sheetId="1" r:id="rId1"/>
    <sheet name="Resumo" sheetId="3" r:id="rId2"/>
    <sheet name="Listas" sheetId="2" r:id="rId3"/>
  </sheets>
  <definedNames>
    <definedName name="Bancos">Listas!$B$2:$B$7</definedName>
    <definedName name="DISCRIMINAÇÃO" localSheetId="0">Movimento!$B$9</definedName>
    <definedName name="Entradas">Listas!$A$2:$A$7</definedName>
    <definedName name="ExtraCaixa">Listas!$C$2:$C$6</definedName>
    <definedName name="Movimento">Listas!$A$2:$A$14</definedName>
  </definedNames>
  <calcPr calcId="144525"/>
</workbook>
</file>

<file path=xl/calcChain.xml><?xml version="1.0" encoding="utf-8"?>
<calcChain xmlns="http://schemas.openxmlformats.org/spreadsheetml/2006/main">
  <c r="E19" i="3" l="1"/>
  <c r="E20" i="3"/>
  <c r="E21" i="3"/>
  <c r="E24" i="3"/>
  <c r="E25" i="3"/>
  <c r="E26" i="3"/>
  <c r="E27" i="3"/>
  <c r="E28" i="3"/>
  <c r="E29" i="3"/>
  <c r="E30" i="3"/>
  <c r="E31" i="3"/>
  <c r="E18" i="3"/>
  <c r="C19" i="3"/>
  <c r="D19" i="3" s="1"/>
  <c r="C20" i="3"/>
  <c r="D20" i="3" s="1"/>
  <c r="C21" i="3"/>
  <c r="D21" i="3" s="1"/>
  <c r="C22" i="3"/>
  <c r="E22" i="3" s="1"/>
  <c r="C23" i="3"/>
  <c r="E23" i="3" s="1"/>
  <c r="C24" i="3"/>
  <c r="D24" i="3" s="1"/>
  <c r="C25" i="3"/>
  <c r="D25" i="3" s="1"/>
  <c r="C26" i="3"/>
  <c r="D26" i="3" s="1"/>
  <c r="C27" i="3"/>
  <c r="D27" i="3" s="1"/>
  <c r="C28" i="3"/>
  <c r="D28" i="3" s="1"/>
  <c r="C29" i="3"/>
  <c r="D29" i="3" s="1"/>
  <c r="C30" i="3"/>
  <c r="D30" i="3" s="1"/>
  <c r="C31" i="3"/>
  <c r="D31" i="3" s="1"/>
  <c r="C18" i="3"/>
  <c r="D18" i="3" s="1"/>
  <c r="C6" i="3"/>
  <c r="E6" i="3" s="1"/>
  <c r="C7" i="3"/>
  <c r="E7" i="3" s="1"/>
  <c r="C8" i="3"/>
  <c r="E8" i="3" s="1"/>
  <c r="C9" i="3"/>
  <c r="E9" i="3" s="1"/>
  <c r="C10" i="3"/>
  <c r="E10" i="3" s="1"/>
  <c r="C11" i="3"/>
  <c r="E11" i="3" s="1"/>
  <c r="C12" i="3"/>
  <c r="E12" i="3" s="1"/>
  <c r="C13" i="3"/>
  <c r="E13" i="3" s="1"/>
  <c r="C14" i="3"/>
  <c r="E14" i="3" s="1"/>
  <c r="C5" i="3"/>
  <c r="E5" i="3" s="1"/>
  <c r="B15" i="3"/>
  <c r="E32" i="3" l="1"/>
  <c r="E15" i="3"/>
  <c r="D14" i="3"/>
  <c r="D12" i="3"/>
  <c r="D10" i="3"/>
  <c r="D8" i="3"/>
  <c r="D6" i="3"/>
  <c r="D23" i="3"/>
  <c r="D5" i="3"/>
  <c r="D13" i="3"/>
  <c r="D11" i="3"/>
  <c r="D9" i="3"/>
  <c r="D7" i="3"/>
  <c r="D22" i="3"/>
  <c r="C15" i="3"/>
  <c r="C32" i="3"/>
  <c r="E34" i="3" l="1"/>
  <c r="C35" i="3"/>
  <c r="O5" i="1" l="1"/>
  <c r="N4" i="1"/>
  <c r="N7" i="1" s="1"/>
  <c r="I5" i="1"/>
  <c r="H4" i="1"/>
  <c r="D5" i="1"/>
  <c r="C4" i="1"/>
  <c r="C7" i="1" s="1"/>
  <c r="O6" i="1" l="1"/>
  <c r="O7" i="1" s="1"/>
  <c r="I6" i="1"/>
  <c r="I7" i="1" s="1"/>
  <c r="H7" i="1"/>
  <c r="D6" i="1"/>
  <c r="D7" i="1" s="1"/>
</calcChain>
</file>

<file path=xl/sharedStrings.xml><?xml version="1.0" encoding="utf-8"?>
<sst xmlns="http://schemas.openxmlformats.org/spreadsheetml/2006/main" count="102" uniqueCount="49">
  <si>
    <t>SALDO ANTERIOR</t>
  </si>
  <si>
    <t>ENTRADAS</t>
  </si>
  <si>
    <t>SAÍDAS</t>
  </si>
  <si>
    <t>SALDO ATUAL</t>
  </si>
  <si>
    <t>CONFERÊNCIA</t>
  </si>
  <si>
    <t>DATA</t>
  </si>
  <si>
    <t>DISCRIMINAÇÃO</t>
  </si>
  <si>
    <t>ENTRADA</t>
  </si>
  <si>
    <t>SAÍDA</t>
  </si>
  <si>
    <t>VCTO.</t>
  </si>
  <si>
    <t>Vendas à Vista</t>
  </si>
  <si>
    <t>CAIXA</t>
  </si>
  <si>
    <t>BANCOS</t>
  </si>
  <si>
    <t>EXTRA-CAIXA</t>
  </si>
  <si>
    <t>MOVIMENTOS FINANCEIROS - JANEIRO/2015</t>
  </si>
  <si>
    <t>Antecipações</t>
  </si>
  <si>
    <t>Juros Recebidos</t>
  </si>
  <si>
    <t>Outras Entradas</t>
  </si>
  <si>
    <t>Recebimentos</t>
  </si>
  <si>
    <t>Compras à Vista</t>
  </si>
  <si>
    <t>Pagto. Fornecedores</t>
  </si>
  <si>
    <t>Pagto. Tributos</t>
  </si>
  <si>
    <t>Pagto. Pessoal</t>
  </si>
  <si>
    <t>Pagto. Consumo</t>
  </si>
  <si>
    <t>Outros Pagtos.</t>
  </si>
  <si>
    <t>Depósito</t>
  </si>
  <si>
    <t>Retirada</t>
  </si>
  <si>
    <t>Cheque</t>
  </si>
  <si>
    <t>Crédito</t>
  </si>
  <si>
    <t>Débito</t>
  </si>
  <si>
    <t>Despesas Bancárias</t>
  </si>
  <si>
    <t>DÉBITO</t>
  </si>
  <si>
    <t>CRÉDITO</t>
  </si>
  <si>
    <t>Fornecedores</t>
  </si>
  <si>
    <t>Clientes</t>
  </si>
  <si>
    <t>Contas a Pagar</t>
  </si>
  <si>
    <t>Créditos</t>
  </si>
  <si>
    <t>Débitos</t>
  </si>
  <si>
    <t>FLUXO DE CAIXA</t>
  </si>
  <si>
    <t>PREVISTO</t>
  </si>
  <si>
    <t>%</t>
  </si>
  <si>
    <t>REALIZADO</t>
  </si>
  <si>
    <t>TOTAL DE ENTRADAS</t>
  </si>
  <si>
    <t>TOTAL DE SAÍDAS</t>
  </si>
  <si>
    <t>DISPONÍVEL ANTERIOR (CAIXA + BANCOS)</t>
  </si>
  <si>
    <t>SALDO DISPONÍVEL</t>
  </si>
  <si>
    <t>DIFERENÇA</t>
  </si>
  <si>
    <t>VARIAÇÃO</t>
  </si>
  <si>
    <t>VISITE A NOSSA PÁGINA NO FACEBOOK: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</si>
</sst>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* #,##0.00_);_(* \(#,##0.00\);_(* &quot;-&quot;??_);_(@_)"/>
    <numFmt numFmtId="166" formatCode="[$R$-416]\ #,##0.00;[Red]\-[$R$-416]\ #,##0.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50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6" borderId="0" applyNumberFormat="0" applyBorder="0" applyAlignment="0" applyProtection="0"/>
    <xf numFmtId="0" fontId="9" fillId="18" borderId="21" applyNumberFormat="0" applyAlignment="0" applyProtection="0"/>
    <xf numFmtId="0" fontId="10" fillId="19" borderId="22" applyNumberFormat="0" applyAlignment="0" applyProtection="0"/>
    <xf numFmtId="0" fontId="11" fillId="0" borderId="23" applyNumberFormat="0" applyFill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3" borderId="0" applyNumberFormat="0" applyBorder="0" applyAlignment="0" applyProtection="0"/>
    <xf numFmtId="0" fontId="12" fillId="9" borderId="21" applyNumberFormat="0" applyAlignment="0" applyProtection="0"/>
    <xf numFmtId="0" fontId="6" fillId="0" borderId="0"/>
    <xf numFmtId="0" fontId="13" fillId="0" borderId="0">
      <alignment horizontal="center"/>
    </xf>
    <xf numFmtId="0" fontId="13" fillId="0" borderId="0">
      <alignment horizontal="center" textRotation="90"/>
    </xf>
    <xf numFmtId="0" fontId="14" fillId="5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/>
    <xf numFmtId="0" fontId="16" fillId="25" borderId="24" applyNumberFormat="0" applyAlignment="0" applyProtection="0"/>
    <xf numFmtId="0" fontId="17" fillId="0" borderId="0"/>
    <xf numFmtId="166" fontId="17" fillId="0" borderId="0"/>
    <xf numFmtId="0" fontId="18" fillId="18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9" fontId="26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5" xfId="0" applyBorder="1"/>
    <xf numFmtId="164" fontId="0" fillId="0" borderId="7" xfId="0" applyNumberFormat="1" applyBorder="1" applyAlignment="1">
      <alignment horizontal="center"/>
    </xf>
    <xf numFmtId="0" fontId="0" fillId="0" borderId="11" xfId="0" applyBorder="1"/>
    <xf numFmtId="165" fontId="0" fillId="0" borderId="11" xfId="0" applyNumberFormat="1" applyBorder="1"/>
    <xf numFmtId="165" fontId="0" fillId="0" borderId="12" xfId="0" applyNumberFormat="1" applyBorder="1"/>
    <xf numFmtId="0" fontId="3" fillId="3" borderId="1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7" xfId="0" applyBorder="1"/>
    <xf numFmtId="165" fontId="5" fillId="0" borderId="17" xfId="0" applyNumberFormat="1" applyFont="1" applyBorder="1"/>
    <xf numFmtId="165" fontId="5" fillId="0" borderId="9" xfId="0" applyNumberFormat="1" applyFont="1" applyBorder="1"/>
    <xf numFmtId="164" fontId="0" fillId="0" borderId="18" xfId="0" applyNumberFormat="1" applyBorder="1" applyAlignment="1">
      <alignment horizontal="center"/>
    </xf>
    <xf numFmtId="0" fontId="0" fillId="0" borderId="19" xfId="0" applyBorder="1"/>
    <xf numFmtId="165" fontId="0" fillId="0" borderId="19" xfId="0" applyNumberFormat="1" applyBorder="1"/>
    <xf numFmtId="165" fontId="0" fillId="0" borderId="20" xfId="0" applyNumberFormat="1" applyBorder="1"/>
    <xf numFmtId="164" fontId="2" fillId="2" borderId="2" xfId="0" applyNumberFormat="1" applyFont="1" applyFill="1" applyBorder="1" applyAlignment="1"/>
    <xf numFmtId="164" fontId="0" fillId="0" borderId="4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36" xfId="0" applyBorder="1"/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165" fontId="5" fillId="0" borderId="20" xfId="0" applyNumberFormat="1" applyFont="1" applyBorder="1"/>
    <xf numFmtId="165" fontId="5" fillId="0" borderId="5" xfId="0" applyNumberFormat="1" applyFont="1" applyBorder="1"/>
    <xf numFmtId="165" fontId="5" fillId="0" borderId="6" xfId="0" applyNumberFormat="1" applyFont="1" applyBorder="1"/>
    <xf numFmtId="0" fontId="1" fillId="0" borderId="36" xfId="0" applyFont="1" applyBorder="1" applyAlignment="1">
      <alignment horizontal="center"/>
    </xf>
    <xf numFmtId="165" fontId="1" fillId="27" borderId="5" xfId="0" applyNumberFormat="1" applyFont="1" applyFill="1" applyBorder="1"/>
    <xf numFmtId="165" fontId="28" fillId="3" borderId="6" xfId="0" applyNumberFormat="1" applyFont="1" applyFill="1" applyBorder="1"/>
    <xf numFmtId="165" fontId="27" fillId="26" borderId="8" xfId="0" applyNumberFormat="1" applyFont="1" applyFill="1" applyBorder="1"/>
    <xf numFmtId="165" fontId="28" fillId="3" borderId="9" xfId="0" applyNumberFormat="1" applyFont="1" applyFill="1" applyBorder="1"/>
    <xf numFmtId="165" fontId="1" fillId="3" borderId="8" xfId="0" applyNumberFormat="1" applyFont="1" applyFill="1" applyBorder="1"/>
    <xf numFmtId="0" fontId="0" fillId="0" borderId="0" xfId="0" applyBorder="1"/>
    <xf numFmtId="0" fontId="0" fillId="0" borderId="0" xfId="0" applyFill="1" applyBorder="1"/>
    <xf numFmtId="14" fontId="0" fillId="0" borderId="5" xfId="0" applyNumberFormat="1" applyBorder="1"/>
    <xf numFmtId="14" fontId="0" fillId="0" borderId="17" xfId="0" applyNumberFormat="1" applyBorder="1"/>
    <xf numFmtId="43" fontId="0" fillId="0" borderId="0" xfId="0" applyNumberFormat="1"/>
    <xf numFmtId="9" fontId="0" fillId="0" borderId="0" xfId="48" applyFont="1" applyAlignment="1">
      <alignment horizontal="center"/>
    </xf>
    <xf numFmtId="43" fontId="1" fillId="0" borderId="36" xfId="0" applyNumberFormat="1" applyFont="1" applyBorder="1" applyAlignment="1">
      <alignment horizontal="center"/>
    </xf>
    <xf numFmtId="9" fontId="1" fillId="0" borderId="36" xfId="48" applyFont="1" applyBorder="1" applyAlignment="1">
      <alignment horizontal="center"/>
    </xf>
    <xf numFmtId="0" fontId="1" fillId="0" borderId="36" xfId="0" applyFont="1" applyBorder="1"/>
    <xf numFmtId="43" fontId="0" fillId="0" borderId="36" xfId="0" applyNumberFormat="1" applyBorder="1"/>
    <xf numFmtId="9" fontId="0" fillId="0" borderId="36" xfId="48" applyFont="1" applyBorder="1" applyAlignment="1">
      <alignment horizontal="center"/>
    </xf>
    <xf numFmtId="0" fontId="0" fillId="0" borderId="36" xfId="0" applyFill="1" applyBorder="1"/>
    <xf numFmtId="43" fontId="1" fillId="0" borderId="36" xfId="0" applyNumberFormat="1" applyFont="1" applyBorder="1"/>
    <xf numFmtId="0" fontId="1" fillId="0" borderId="41" xfId="0" applyFont="1" applyBorder="1"/>
    <xf numFmtId="43" fontId="1" fillId="0" borderId="43" xfId="0" applyNumberFormat="1" applyFont="1" applyBorder="1"/>
    <xf numFmtId="0" fontId="1" fillId="0" borderId="43" xfId="0" applyFont="1" applyBorder="1"/>
    <xf numFmtId="9" fontId="1" fillId="0" borderId="42" xfId="48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0" fontId="0" fillId="28" borderId="0" xfId="0" applyFill="1"/>
    <xf numFmtId="164" fontId="0" fillId="28" borderId="0" xfId="0" applyNumberFormat="1" applyFill="1"/>
    <xf numFmtId="164" fontId="0" fillId="28" borderId="44" xfId="0" applyNumberFormat="1" applyFill="1" applyBorder="1"/>
    <xf numFmtId="0" fontId="0" fillId="28" borderId="44" xfId="0" applyFill="1" applyBorder="1"/>
    <xf numFmtId="164" fontId="3" fillId="0" borderId="37" xfId="0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3" xfId="0" applyBorder="1"/>
    <xf numFmtId="0" fontId="0" fillId="0" borderId="15" xfId="0" applyBorder="1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164" fontId="30" fillId="0" borderId="45" xfId="49" applyNumberFormat="1" applyFont="1" applyBorder="1" applyAlignment="1">
      <alignment horizontal="center" vertical="center"/>
    </xf>
    <xf numFmtId="164" fontId="30" fillId="0" borderId="0" xfId="49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0" fillId="0" borderId="36" xfId="0" applyBorder="1" applyAlignment="1">
      <alignment horizontal="center"/>
    </xf>
    <xf numFmtId="0" fontId="1" fillId="0" borderId="43" xfId="0" applyFont="1" applyBorder="1" applyAlignment="1">
      <alignment horizontal="left"/>
    </xf>
  </cellXfs>
  <cellStyles count="50">
    <cellStyle name="20% - Ênfase1 2" xfId="1"/>
    <cellStyle name="20% - Ênfase2 2" xfId="2"/>
    <cellStyle name="20% - Ênfase3 2" xfId="3"/>
    <cellStyle name="20% - Ênfase4 2" xfId="4"/>
    <cellStyle name="20% - Ênfase5 2" xfId="5"/>
    <cellStyle name="20% - Ênfase6 2" xfId="6"/>
    <cellStyle name="40% - Ênfase1 2" xfId="7"/>
    <cellStyle name="40% - Ênfase2 2" xfId="8"/>
    <cellStyle name="40% - Ênfase3 2" xfId="9"/>
    <cellStyle name="40% - Ênfase4 2" xfId="10"/>
    <cellStyle name="40% - Ênfase5 2" xfId="11"/>
    <cellStyle name="40% - Ênfase6 2" xfId="12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Bom 2" xfId="19"/>
    <cellStyle name="Cálculo 2" xfId="20"/>
    <cellStyle name="Célula de Verificação 2" xfId="21"/>
    <cellStyle name="Célula Vinculada 2" xfId="22"/>
    <cellStyle name="Ênfase1 2" xfId="23"/>
    <cellStyle name="Ênfase2 2" xfId="24"/>
    <cellStyle name="Ênfase3 2" xfId="25"/>
    <cellStyle name="Ênfase4 2" xfId="26"/>
    <cellStyle name="Ênfase5 2" xfId="27"/>
    <cellStyle name="Ênfase6 2" xfId="28"/>
    <cellStyle name="Entrada 2" xfId="29"/>
    <cellStyle name="Excel Built-in Normal" xfId="30"/>
    <cellStyle name="Heading" xfId="31"/>
    <cellStyle name="Heading1" xfId="32"/>
    <cellStyle name="Hiperlink" xfId="49" builtinId="8"/>
    <cellStyle name="Incorreto 2" xfId="33"/>
    <cellStyle name="Neutra 2" xfId="34"/>
    <cellStyle name="Normal" xfId="0" builtinId="0"/>
    <cellStyle name="Normal 2" xfId="35"/>
    <cellStyle name="Nota 2" xfId="36"/>
    <cellStyle name="Porcentagem" xfId="48" builtinId="5"/>
    <cellStyle name="Result" xfId="37"/>
    <cellStyle name="Result2" xfId="38"/>
    <cellStyle name="Saída 2" xfId="39"/>
    <cellStyle name="Texto de Aviso 2" xfId="40"/>
    <cellStyle name="Texto Explicativo 2" xfId="41"/>
    <cellStyle name="Título 1 1" xfId="42"/>
    <cellStyle name="Título 1 2" xfId="43"/>
    <cellStyle name="Título 2 2" xfId="44"/>
    <cellStyle name="Título 3 2" xfId="45"/>
    <cellStyle name="Título 4 2" xfId="46"/>
    <cellStyle name="Total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facebook.com/comoaprenderexce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33</xdr:row>
      <xdr:rowOff>47627</xdr:rowOff>
    </xdr:from>
    <xdr:to>
      <xdr:col>6</xdr:col>
      <xdr:colOff>2047875</xdr:colOff>
      <xdr:row>35</xdr:row>
      <xdr:rowOff>146220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8688" y="6596065"/>
          <a:ext cx="3024187" cy="658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comoaprender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="80" zoomScaleNormal="80" workbookViewId="0">
      <pane ySplit="9" topLeftCell="A19" activePane="bottomLeft" state="frozen"/>
      <selection pane="bottomLeft" sqref="A1:O1"/>
    </sheetView>
  </sheetViews>
  <sheetFormatPr defaultRowHeight="15" x14ac:dyDescent="0.25"/>
  <cols>
    <col min="1" max="1" width="10.7109375" style="55" bestFit="1" customWidth="1"/>
    <col min="2" max="2" width="36.5703125" style="54" customWidth="1"/>
    <col min="3" max="4" width="12.28515625" style="54" customWidth="1"/>
    <col min="5" max="5" width="3" style="54" customWidth="1"/>
    <col min="6" max="6" width="10.7109375" style="55" bestFit="1" customWidth="1"/>
    <col min="7" max="7" width="36.5703125" style="54" customWidth="1"/>
    <col min="8" max="9" width="12.28515625" style="54" customWidth="1"/>
    <col min="10" max="10" width="3" style="54" customWidth="1"/>
    <col min="11" max="11" width="10.7109375" style="55" bestFit="1" customWidth="1"/>
    <col min="12" max="12" width="36.5703125" style="54" customWidth="1"/>
    <col min="13" max="15" width="12.28515625" style="54" customWidth="1"/>
    <col min="16" max="16384" width="9.140625" style="54"/>
  </cols>
  <sheetData>
    <row r="1" spans="1:15" ht="19.5" thickBot="1" x14ac:dyDescent="0.35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21.75" thickBot="1" x14ac:dyDescent="0.4">
      <c r="A2" s="62" t="s">
        <v>11</v>
      </c>
      <c r="B2" s="63"/>
      <c r="C2" s="63"/>
      <c r="D2" s="63"/>
      <c r="E2" s="20"/>
      <c r="F2" s="62" t="s">
        <v>12</v>
      </c>
      <c r="G2" s="63"/>
      <c r="H2" s="63"/>
      <c r="I2" s="63"/>
      <c r="J2" s="20"/>
      <c r="K2" s="62" t="s">
        <v>13</v>
      </c>
      <c r="L2" s="63"/>
      <c r="M2" s="63"/>
      <c r="N2" s="63"/>
      <c r="O2" s="67"/>
    </row>
    <row r="3" spans="1:15" x14ac:dyDescent="0.25">
      <c r="A3" s="59"/>
      <c r="B3" s="24" t="s">
        <v>0</v>
      </c>
      <c r="C3" s="31">
        <v>100</v>
      </c>
      <c r="D3" s="32"/>
      <c r="E3"/>
      <c r="F3" s="59"/>
      <c r="G3" s="24" t="s">
        <v>0</v>
      </c>
      <c r="H3" s="31">
        <v>400</v>
      </c>
      <c r="I3" s="32"/>
      <c r="J3"/>
      <c r="K3" s="64"/>
      <c r="L3" s="68"/>
      <c r="M3" s="69"/>
      <c r="N3" s="31">
        <v>200</v>
      </c>
      <c r="O3" s="32"/>
    </row>
    <row r="4" spans="1:15" x14ac:dyDescent="0.25">
      <c r="A4" s="60"/>
      <c r="B4" s="25" t="s">
        <v>1</v>
      </c>
      <c r="C4" s="33">
        <f>SUM(C10:C30)</f>
        <v>200</v>
      </c>
      <c r="D4" s="34"/>
      <c r="E4"/>
      <c r="F4" s="60"/>
      <c r="G4" s="25" t="s">
        <v>1</v>
      </c>
      <c r="H4" s="33">
        <f>SUM(H10:H30)</f>
        <v>100</v>
      </c>
      <c r="I4" s="34"/>
      <c r="J4"/>
      <c r="K4" s="65"/>
      <c r="L4" s="70" t="s">
        <v>1</v>
      </c>
      <c r="M4" s="71"/>
      <c r="N4" s="33">
        <f>SUM(N10:N30)</f>
        <v>350</v>
      </c>
      <c r="O4" s="34"/>
    </row>
    <row r="5" spans="1:15" x14ac:dyDescent="0.25">
      <c r="A5" s="60"/>
      <c r="B5" s="25" t="s">
        <v>2</v>
      </c>
      <c r="C5" s="35"/>
      <c r="D5" s="33">
        <f>SUM(D10:D30)</f>
        <v>100</v>
      </c>
      <c r="E5"/>
      <c r="F5" s="60"/>
      <c r="G5" s="25" t="s">
        <v>2</v>
      </c>
      <c r="H5" s="35"/>
      <c r="I5" s="33">
        <f>SUM(I10:I30)</f>
        <v>50</v>
      </c>
      <c r="J5"/>
      <c r="K5" s="65"/>
      <c r="L5" s="70" t="s">
        <v>2</v>
      </c>
      <c r="M5" s="71"/>
      <c r="N5" s="35"/>
      <c r="O5" s="33">
        <f>SUM(O10:O30)</f>
        <v>150</v>
      </c>
    </row>
    <row r="6" spans="1:15" x14ac:dyDescent="0.25">
      <c r="A6" s="60"/>
      <c r="B6" s="25" t="s">
        <v>3</v>
      </c>
      <c r="C6" s="35"/>
      <c r="D6" s="33">
        <f>C3+C4-D5</f>
        <v>200</v>
      </c>
      <c r="E6"/>
      <c r="F6" s="60"/>
      <c r="G6" s="25" t="s">
        <v>3</v>
      </c>
      <c r="H6" s="35"/>
      <c r="I6" s="33">
        <f>H3+H4-I5</f>
        <v>450</v>
      </c>
      <c r="J6"/>
      <c r="K6" s="65"/>
      <c r="L6" s="70" t="s">
        <v>3</v>
      </c>
      <c r="M6" s="71"/>
      <c r="N6" s="35"/>
      <c r="O6" s="33">
        <f>N3+N4-O5</f>
        <v>400</v>
      </c>
    </row>
    <row r="7" spans="1:15" ht="15.75" thickBot="1" x14ac:dyDescent="0.3">
      <c r="A7" s="61"/>
      <c r="B7" s="26" t="s">
        <v>4</v>
      </c>
      <c r="C7" s="33">
        <f>SUM(C3:C6)</f>
        <v>300</v>
      </c>
      <c r="D7" s="33">
        <f>SUM(D3:D6)</f>
        <v>300</v>
      </c>
      <c r="E7"/>
      <c r="F7" s="61"/>
      <c r="G7" s="26" t="s">
        <v>4</v>
      </c>
      <c r="H7" s="33">
        <f>SUM(H3:H6)</f>
        <v>500</v>
      </c>
      <c r="I7" s="33">
        <f>SUM(I3:I6)</f>
        <v>500</v>
      </c>
      <c r="J7"/>
      <c r="K7" s="66"/>
      <c r="L7" s="72" t="s">
        <v>4</v>
      </c>
      <c r="M7" s="73"/>
      <c r="N7" s="33">
        <f>SUM(N3:N6)</f>
        <v>550</v>
      </c>
      <c r="O7" s="33">
        <f>SUM(O3:O6)</f>
        <v>550</v>
      </c>
    </row>
    <row r="8" spans="1:15" ht="19.5" thickBot="1" x14ac:dyDescent="0.35">
      <c r="A8" s="6"/>
      <c r="B8" s="7"/>
      <c r="C8" s="7"/>
      <c r="D8" s="8"/>
      <c r="E8"/>
      <c r="F8" s="6"/>
      <c r="G8" s="7"/>
      <c r="H8" s="7"/>
      <c r="I8" s="8"/>
      <c r="J8"/>
      <c r="K8" s="6"/>
      <c r="L8" s="7"/>
      <c r="M8" s="7"/>
      <c r="N8" s="7"/>
      <c r="O8" s="8"/>
    </row>
    <row r="9" spans="1:15" ht="16.5" thickBot="1" x14ac:dyDescent="0.3">
      <c r="A9" s="9" t="s">
        <v>5</v>
      </c>
      <c r="B9" s="10" t="s">
        <v>6</v>
      </c>
      <c r="C9" s="10" t="s">
        <v>7</v>
      </c>
      <c r="D9" s="11" t="s">
        <v>8</v>
      </c>
      <c r="E9"/>
      <c r="F9" s="9" t="s">
        <v>5</v>
      </c>
      <c r="G9" s="10" t="s">
        <v>6</v>
      </c>
      <c r="H9" s="10" t="s">
        <v>7</v>
      </c>
      <c r="I9" s="11" t="s">
        <v>8</v>
      </c>
      <c r="J9"/>
      <c r="K9" s="9" t="s">
        <v>5</v>
      </c>
      <c r="L9" s="10" t="s">
        <v>6</v>
      </c>
      <c r="M9" s="10" t="s">
        <v>9</v>
      </c>
      <c r="N9" s="10" t="s">
        <v>31</v>
      </c>
      <c r="O9" s="11" t="s">
        <v>32</v>
      </c>
    </row>
    <row r="10" spans="1:15" x14ac:dyDescent="0.25">
      <c r="A10" s="21">
        <v>42006</v>
      </c>
      <c r="B10" s="1" t="s">
        <v>10</v>
      </c>
      <c r="C10" s="28">
        <v>150</v>
      </c>
      <c r="D10" s="29"/>
      <c r="E10"/>
      <c r="F10" s="21">
        <v>42006</v>
      </c>
      <c r="G10" s="1" t="s">
        <v>25</v>
      </c>
      <c r="H10" s="28">
        <v>100</v>
      </c>
      <c r="I10" s="29"/>
      <c r="J10"/>
      <c r="K10" s="21">
        <v>42009</v>
      </c>
      <c r="L10" s="1" t="s">
        <v>33</v>
      </c>
      <c r="M10" s="38">
        <v>42019</v>
      </c>
      <c r="N10" s="28"/>
      <c r="O10" s="29">
        <v>150</v>
      </c>
    </row>
    <row r="11" spans="1:15" x14ac:dyDescent="0.25">
      <c r="A11" s="12">
        <v>42006</v>
      </c>
      <c r="B11" s="23" t="s">
        <v>25</v>
      </c>
      <c r="C11" s="14"/>
      <c r="D11" s="15">
        <v>100</v>
      </c>
      <c r="E11"/>
      <c r="F11" s="12">
        <v>42006</v>
      </c>
      <c r="G11" s="23" t="s">
        <v>26</v>
      </c>
      <c r="H11" s="14"/>
      <c r="I11" s="15">
        <v>50</v>
      </c>
      <c r="J11"/>
      <c r="K11" s="12">
        <v>42009</v>
      </c>
      <c r="L11" s="23" t="s">
        <v>34</v>
      </c>
      <c r="M11" s="39">
        <v>42014</v>
      </c>
      <c r="N11" s="14">
        <v>350</v>
      </c>
      <c r="O11" s="15"/>
    </row>
    <row r="12" spans="1:15" x14ac:dyDescent="0.25">
      <c r="A12" s="2">
        <v>42006</v>
      </c>
      <c r="B12" s="23" t="s">
        <v>26</v>
      </c>
      <c r="C12" s="14">
        <v>50</v>
      </c>
      <c r="D12" s="15"/>
      <c r="E12"/>
      <c r="F12" s="2"/>
      <c r="G12" s="23"/>
      <c r="H12" s="14"/>
      <c r="I12" s="15"/>
      <c r="J12"/>
      <c r="K12" s="2"/>
      <c r="L12" s="23"/>
      <c r="M12" s="39"/>
      <c r="N12" s="14"/>
      <c r="O12" s="15"/>
    </row>
    <row r="13" spans="1:15" x14ac:dyDescent="0.25">
      <c r="A13" s="2"/>
      <c r="B13" s="23"/>
      <c r="C13" s="14"/>
      <c r="D13" s="15"/>
      <c r="E13"/>
      <c r="F13" s="2"/>
      <c r="G13" s="23"/>
      <c r="H13" s="14"/>
      <c r="I13" s="15"/>
      <c r="J13"/>
      <c r="K13" s="2"/>
      <c r="L13" s="23"/>
      <c r="M13" s="13"/>
      <c r="N13" s="14"/>
      <c r="O13" s="15"/>
    </row>
    <row r="14" spans="1:15" x14ac:dyDescent="0.25">
      <c r="A14" s="16"/>
      <c r="B14" s="23"/>
      <c r="C14" s="14"/>
      <c r="D14" s="27"/>
      <c r="E14"/>
      <c r="F14" s="16"/>
      <c r="G14" s="23"/>
      <c r="H14" s="14"/>
      <c r="I14" s="27"/>
      <c r="J14"/>
      <c r="K14" s="16"/>
      <c r="L14" s="23"/>
      <c r="M14" s="13"/>
      <c r="N14" s="14"/>
      <c r="O14" s="27"/>
    </row>
    <row r="15" spans="1:15" x14ac:dyDescent="0.25">
      <c r="A15" s="16"/>
      <c r="B15" s="23"/>
      <c r="C15" s="14"/>
      <c r="D15" s="27"/>
      <c r="E15"/>
      <c r="F15" s="16"/>
      <c r="G15" s="23"/>
      <c r="H15" s="14"/>
      <c r="I15" s="27"/>
      <c r="J15"/>
      <c r="K15" s="16"/>
      <c r="L15" s="23"/>
      <c r="M15" s="13"/>
      <c r="N15" s="14"/>
      <c r="O15" s="27"/>
    </row>
    <row r="16" spans="1:15" x14ac:dyDescent="0.25">
      <c r="A16" s="16"/>
      <c r="B16" s="23"/>
      <c r="C16" s="14"/>
      <c r="D16" s="27"/>
      <c r="E16"/>
      <c r="F16" s="16"/>
      <c r="G16" s="23"/>
      <c r="H16" s="14"/>
      <c r="I16" s="27"/>
      <c r="J16"/>
      <c r="K16" s="16"/>
      <c r="L16" s="23"/>
      <c r="M16" s="13"/>
      <c r="N16" s="14"/>
      <c r="O16" s="27"/>
    </row>
    <row r="17" spans="1:15" x14ac:dyDescent="0.25">
      <c r="A17" s="16"/>
      <c r="B17" s="23"/>
      <c r="C17" s="14"/>
      <c r="D17" s="27"/>
      <c r="E17"/>
      <c r="F17" s="16"/>
      <c r="G17" s="23"/>
      <c r="H17" s="14"/>
      <c r="I17" s="27"/>
      <c r="J17"/>
      <c r="K17" s="16"/>
      <c r="L17" s="23"/>
      <c r="M17" s="13"/>
      <c r="N17" s="14"/>
      <c r="O17" s="27"/>
    </row>
    <row r="18" spans="1:15" x14ac:dyDescent="0.25">
      <c r="A18" s="16"/>
      <c r="B18" s="23"/>
      <c r="C18" s="14"/>
      <c r="D18" s="27"/>
      <c r="E18"/>
      <c r="F18" s="16"/>
      <c r="G18" s="23"/>
      <c r="H18" s="14"/>
      <c r="I18" s="27"/>
      <c r="J18"/>
      <c r="K18" s="16"/>
      <c r="L18" s="23"/>
      <c r="M18" s="13"/>
      <c r="N18" s="14"/>
      <c r="O18" s="27"/>
    </row>
    <row r="19" spans="1:15" x14ac:dyDescent="0.25">
      <c r="A19" s="16"/>
      <c r="B19" s="23"/>
      <c r="C19" s="14"/>
      <c r="D19" s="27"/>
      <c r="E19"/>
      <c r="F19" s="16"/>
      <c r="G19" s="23"/>
      <c r="H19" s="14"/>
      <c r="I19" s="27"/>
      <c r="J19"/>
      <c r="K19" s="16"/>
      <c r="L19" s="23"/>
      <c r="M19" s="13"/>
      <c r="N19" s="14"/>
      <c r="O19" s="27"/>
    </row>
    <row r="20" spans="1:15" x14ac:dyDescent="0.25">
      <c r="A20" s="16"/>
      <c r="B20" s="23"/>
      <c r="C20" s="14"/>
      <c r="D20" s="27"/>
      <c r="E20"/>
      <c r="F20" s="16"/>
      <c r="G20" s="23"/>
      <c r="H20" s="14"/>
      <c r="I20" s="27"/>
      <c r="J20"/>
      <c r="K20" s="16"/>
      <c r="L20" s="23"/>
      <c r="M20" s="13"/>
      <c r="N20" s="14"/>
      <c r="O20" s="27"/>
    </row>
    <row r="21" spans="1:15" x14ac:dyDescent="0.25">
      <c r="A21" s="16"/>
      <c r="B21" s="23"/>
      <c r="C21" s="14"/>
      <c r="D21" s="27"/>
      <c r="E21"/>
      <c r="F21" s="16"/>
      <c r="G21" s="23"/>
      <c r="H21" s="14"/>
      <c r="I21" s="27"/>
      <c r="J21"/>
      <c r="K21" s="16"/>
      <c r="L21" s="23"/>
      <c r="M21" s="13"/>
      <c r="N21" s="14"/>
      <c r="O21" s="27"/>
    </row>
    <row r="22" spans="1:15" x14ac:dyDescent="0.25">
      <c r="A22" s="16"/>
      <c r="B22" s="23"/>
      <c r="C22" s="14"/>
      <c r="D22" s="27"/>
      <c r="E22"/>
      <c r="F22" s="16"/>
      <c r="G22" s="23"/>
      <c r="H22" s="14"/>
      <c r="I22" s="27"/>
      <c r="J22"/>
      <c r="K22" s="16"/>
      <c r="L22" s="23"/>
      <c r="M22" s="13"/>
      <c r="N22" s="14"/>
      <c r="O22" s="27"/>
    </row>
    <row r="23" spans="1:15" x14ac:dyDescent="0.25">
      <c r="A23" s="16"/>
      <c r="B23" s="23"/>
      <c r="C23" s="14"/>
      <c r="D23" s="27"/>
      <c r="E23"/>
      <c r="F23" s="16"/>
      <c r="G23" s="23"/>
      <c r="H23" s="14"/>
      <c r="I23" s="27"/>
      <c r="J23"/>
      <c r="K23" s="16"/>
      <c r="L23" s="23"/>
      <c r="M23" s="13"/>
      <c r="N23" s="14"/>
      <c r="O23" s="27"/>
    </row>
    <row r="24" spans="1:15" x14ac:dyDescent="0.25">
      <c r="A24" s="16"/>
      <c r="B24" s="23"/>
      <c r="C24" s="14"/>
      <c r="D24" s="27"/>
      <c r="E24"/>
      <c r="F24" s="16"/>
      <c r="G24" s="23"/>
      <c r="H24" s="14"/>
      <c r="I24" s="27"/>
      <c r="J24"/>
      <c r="K24" s="16"/>
      <c r="L24" s="23"/>
      <c r="M24" s="13"/>
      <c r="N24" s="14"/>
      <c r="O24" s="27"/>
    </row>
    <row r="25" spans="1:15" x14ac:dyDescent="0.25">
      <c r="A25" s="16"/>
      <c r="B25" s="23"/>
      <c r="C25" s="18"/>
      <c r="D25" s="19"/>
      <c r="E25"/>
      <c r="F25" s="16"/>
      <c r="G25" s="23"/>
      <c r="H25" s="18"/>
      <c r="I25" s="19"/>
      <c r="J25"/>
      <c r="K25" s="16"/>
      <c r="L25" s="23"/>
      <c r="M25" s="17"/>
      <c r="N25" s="18"/>
      <c r="O25" s="19"/>
    </row>
    <row r="26" spans="1:15" x14ac:dyDescent="0.25">
      <c r="A26" s="16"/>
      <c r="B26" s="23"/>
      <c r="C26" s="18"/>
      <c r="D26" s="19"/>
      <c r="E26"/>
      <c r="F26" s="16"/>
      <c r="G26" s="23"/>
      <c r="H26" s="18"/>
      <c r="I26" s="19"/>
      <c r="J26"/>
      <c r="K26" s="16"/>
      <c r="L26" s="23"/>
      <c r="M26" s="17"/>
      <c r="N26" s="18"/>
      <c r="O26" s="19"/>
    </row>
    <row r="27" spans="1:15" x14ac:dyDescent="0.25">
      <c r="A27" s="16"/>
      <c r="B27" s="23"/>
      <c r="C27" s="18"/>
      <c r="D27" s="19"/>
      <c r="E27"/>
      <c r="F27" s="16"/>
      <c r="G27" s="23"/>
      <c r="H27" s="18"/>
      <c r="I27" s="19"/>
      <c r="J27"/>
      <c r="K27" s="16"/>
      <c r="L27" s="23"/>
      <c r="M27" s="17"/>
      <c r="N27" s="18"/>
      <c r="O27" s="19"/>
    </row>
    <row r="28" spans="1:15" x14ac:dyDescent="0.25">
      <c r="A28" s="16"/>
      <c r="B28" s="23"/>
      <c r="C28" s="18"/>
      <c r="D28" s="19"/>
      <c r="E28"/>
      <c r="F28" s="16"/>
      <c r="G28" s="23"/>
      <c r="H28" s="18"/>
      <c r="I28" s="19"/>
      <c r="J28"/>
      <c r="K28" s="16"/>
      <c r="L28" s="23"/>
      <c r="M28" s="17"/>
      <c r="N28" s="18"/>
      <c r="O28" s="19"/>
    </row>
    <row r="29" spans="1:15" x14ac:dyDescent="0.25">
      <c r="A29" s="16"/>
      <c r="B29" s="23"/>
      <c r="C29" s="18"/>
      <c r="D29" s="19"/>
      <c r="E29"/>
      <c r="F29" s="16"/>
      <c r="G29" s="23"/>
      <c r="H29" s="18"/>
      <c r="I29" s="19"/>
      <c r="J29"/>
      <c r="K29" s="16"/>
      <c r="L29" s="23"/>
      <c r="M29" s="17"/>
      <c r="N29" s="18"/>
      <c r="O29" s="19"/>
    </row>
    <row r="30" spans="1:15" ht="15.75" thickBot="1" x14ac:dyDescent="0.3">
      <c r="A30" s="22"/>
      <c r="B30" s="3"/>
      <c r="C30" s="4"/>
      <c r="D30" s="5"/>
      <c r="E30"/>
      <c r="F30" s="22"/>
      <c r="G30" s="3"/>
      <c r="H30" s="4"/>
      <c r="I30" s="5"/>
      <c r="J30"/>
      <c r="K30" s="22"/>
      <c r="L30" s="3"/>
      <c r="M30" s="3"/>
      <c r="N30" s="4"/>
      <c r="O30" s="5"/>
    </row>
    <row r="33" spans="1:7" ht="15.75" thickBot="1" x14ac:dyDescent="0.3">
      <c r="A33" s="56"/>
      <c r="B33" s="57"/>
      <c r="C33" s="57"/>
      <c r="D33" s="57"/>
      <c r="E33" s="57"/>
      <c r="F33" s="56"/>
      <c r="G33" s="57"/>
    </row>
    <row r="34" spans="1:7" ht="23.25" customHeight="1" thickTop="1" x14ac:dyDescent="0.25">
      <c r="A34" s="74" t="s">
        <v>48</v>
      </c>
      <c r="B34" s="74"/>
      <c r="C34" s="74"/>
      <c r="D34" s="74"/>
    </row>
    <row r="35" spans="1:7" ht="21" customHeight="1" x14ac:dyDescent="0.25">
      <c r="A35" s="75"/>
      <c r="B35" s="75"/>
      <c r="C35" s="75"/>
      <c r="D35" s="75"/>
    </row>
  </sheetData>
  <mergeCells count="13">
    <mergeCell ref="A34:D35"/>
    <mergeCell ref="A1:O1"/>
    <mergeCell ref="A3:A7"/>
    <mergeCell ref="A2:D2"/>
    <mergeCell ref="F2:I2"/>
    <mergeCell ref="F3:F7"/>
    <mergeCell ref="K3:K7"/>
    <mergeCell ref="K2:O2"/>
    <mergeCell ref="L3:M3"/>
    <mergeCell ref="L4:M4"/>
    <mergeCell ref="L5:M5"/>
    <mergeCell ref="L6:M6"/>
    <mergeCell ref="L7:M7"/>
  </mergeCells>
  <dataValidations count="3">
    <dataValidation type="list" allowBlank="1" showInputMessage="1" showErrorMessage="1" sqref="B10:B30">
      <formula1>Movimento</formula1>
    </dataValidation>
    <dataValidation type="list" allowBlank="1" showInputMessage="1" showErrorMessage="1" sqref="G10:G30">
      <formula1>Bancos</formula1>
    </dataValidation>
    <dataValidation type="list" allowBlank="1" showInputMessage="1" showErrorMessage="1" sqref="L10:L30">
      <formula1>ExtraCaixa</formula1>
    </dataValidation>
  </dataValidations>
  <hyperlinks>
    <hyperlink ref="A34:D35" r:id="rId1" display="VISITE A NOSSA PÁGINA NO FACEBOOK: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="90" zoomScaleNormal="90" workbookViewId="0">
      <selection activeCell="D5" sqref="D5"/>
    </sheetView>
  </sheetViews>
  <sheetFormatPr defaultRowHeight="15" x14ac:dyDescent="0.25"/>
  <cols>
    <col min="1" max="1" width="38.5703125" bestFit="1" customWidth="1"/>
    <col min="2" max="3" width="12.7109375" style="40" customWidth="1"/>
    <col min="4" max="4" width="12.7109375" customWidth="1"/>
    <col min="5" max="5" width="11.7109375" style="41" customWidth="1"/>
  </cols>
  <sheetData>
    <row r="1" spans="1:5" ht="15.75" x14ac:dyDescent="0.25">
      <c r="A1" s="76" t="s">
        <v>38</v>
      </c>
      <c r="B1" s="76"/>
      <c r="C1" s="76"/>
      <c r="D1" s="76"/>
      <c r="E1" s="76"/>
    </row>
    <row r="2" spans="1:5" x14ac:dyDescent="0.25">
      <c r="A2" s="77" t="s">
        <v>44</v>
      </c>
      <c r="B2" s="77"/>
      <c r="C2" s="77"/>
      <c r="D2" s="77"/>
      <c r="E2" s="42">
        <v>500</v>
      </c>
    </row>
    <row r="3" spans="1:5" x14ac:dyDescent="0.25">
      <c r="A3" s="23"/>
      <c r="B3" s="42" t="s">
        <v>39</v>
      </c>
      <c r="C3" s="42" t="s">
        <v>41</v>
      </c>
      <c r="D3" s="30" t="s">
        <v>46</v>
      </c>
      <c r="E3" s="43" t="s">
        <v>40</v>
      </c>
    </row>
    <row r="4" spans="1:5" x14ac:dyDescent="0.25">
      <c r="A4" s="44" t="s">
        <v>1</v>
      </c>
      <c r="B4" s="45"/>
      <c r="C4" s="45"/>
      <c r="D4" s="23"/>
      <c r="E4" s="46"/>
    </row>
    <row r="5" spans="1:5" x14ac:dyDescent="0.25">
      <c r="A5" s="23" t="s">
        <v>10</v>
      </c>
      <c r="B5" s="45">
        <v>100</v>
      </c>
      <c r="C5" s="45">
        <f>SUMIF(Movimento!$B$10:$B$30,A5,Movimento!$C$10:$C$30)+SUMIF(Movimento!$G$10:$G$30,A5,Movimento!$H$10:$H$30)</f>
        <v>150</v>
      </c>
      <c r="D5" s="45">
        <f>B5-C5</f>
        <v>-50</v>
      </c>
      <c r="E5" s="46">
        <f>IF(C5=0," ",C5/B5)</f>
        <v>1.5</v>
      </c>
    </row>
    <row r="6" spans="1:5" x14ac:dyDescent="0.25">
      <c r="A6" s="47" t="s">
        <v>18</v>
      </c>
      <c r="B6" s="45"/>
      <c r="C6" s="45">
        <f>SUMIF(Movimento!$B$10:$B$30,A6,Movimento!$C$10:$C$30)+SUMIF(Movimento!$G$10:$G$30,A6,Movimento!$H$10:$H$30)</f>
        <v>0</v>
      </c>
      <c r="D6" s="45">
        <f t="shared" ref="D6:D14" si="0">B6-C6</f>
        <v>0</v>
      </c>
      <c r="E6" s="46" t="str">
        <f t="shared" ref="E6:E14" si="1">IF(C6=0," ",C6/B6)</f>
        <v xml:space="preserve"> </v>
      </c>
    </row>
    <row r="7" spans="1:5" x14ac:dyDescent="0.25">
      <c r="A7" s="47" t="s">
        <v>15</v>
      </c>
      <c r="B7" s="45"/>
      <c r="C7" s="45">
        <f>SUMIF(Movimento!$B$10:$B$30,A7,Movimento!$C$10:$C$30)+SUMIF(Movimento!$G$10:$G$30,A7,Movimento!$H$10:$H$30)</f>
        <v>0</v>
      </c>
      <c r="D7" s="45">
        <f t="shared" si="0"/>
        <v>0</v>
      </c>
      <c r="E7" s="46" t="str">
        <f t="shared" si="1"/>
        <v xml:space="preserve"> </v>
      </c>
    </row>
    <row r="8" spans="1:5" x14ac:dyDescent="0.25">
      <c r="A8" s="23" t="s">
        <v>25</v>
      </c>
      <c r="B8" s="45">
        <v>200</v>
      </c>
      <c r="C8" s="45">
        <f>SUMIF(Movimento!$B$10:$B$30,A8,Movimento!$C$10:$C$30)+SUMIF(Movimento!$G$10:$G$30,A8,Movimento!$H$10:$H$30)</f>
        <v>100</v>
      </c>
      <c r="D8" s="45">
        <f t="shared" si="0"/>
        <v>100</v>
      </c>
      <c r="E8" s="46">
        <f t="shared" si="1"/>
        <v>0.5</v>
      </c>
    </row>
    <row r="9" spans="1:5" x14ac:dyDescent="0.25">
      <c r="A9" s="47" t="s">
        <v>16</v>
      </c>
      <c r="B9" s="45"/>
      <c r="C9" s="45">
        <f>SUMIF(Movimento!$B$10:$B$30,A9,Movimento!$C$10:$C$30)+SUMIF(Movimento!$G$10:$G$30,A9,Movimento!$H$10:$H$30)</f>
        <v>0</v>
      </c>
      <c r="D9" s="45">
        <f t="shared" si="0"/>
        <v>0</v>
      </c>
      <c r="E9" s="46" t="str">
        <f t="shared" si="1"/>
        <v xml:space="preserve"> </v>
      </c>
    </row>
    <row r="10" spans="1:5" x14ac:dyDescent="0.25">
      <c r="A10" s="47" t="s">
        <v>17</v>
      </c>
      <c r="B10" s="45"/>
      <c r="C10" s="45">
        <f>SUMIF(Movimento!$B$10:$B$30,A10,Movimento!$C$10:$C$30)+SUMIF(Movimento!$G$10:$G$30,A10,Movimento!$H$10:$H$30)</f>
        <v>0</v>
      </c>
      <c r="D10" s="45">
        <f t="shared" si="0"/>
        <v>0</v>
      </c>
      <c r="E10" s="46" t="str">
        <f t="shared" si="1"/>
        <v xml:space="preserve"> </v>
      </c>
    </row>
    <row r="11" spans="1:5" x14ac:dyDescent="0.25">
      <c r="A11" s="23" t="s">
        <v>26</v>
      </c>
      <c r="B11" s="45">
        <v>150</v>
      </c>
      <c r="C11" s="45">
        <f>SUMIF(Movimento!$B$10:$B$30,A11,Movimento!$C$10:$C$30)+SUMIF(Movimento!$G$10:$G$30,A11,Movimento!$H$10:$H$30)</f>
        <v>50</v>
      </c>
      <c r="D11" s="45">
        <f t="shared" si="0"/>
        <v>100</v>
      </c>
      <c r="E11" s="46">
        <f t="shared" si="1"/>
        <v>0.33333333333333331</v>
      </c>
    </row>
    <row r="12" spans="1:5" x14ac:dyDescent="0.25">
      <c r="A12" s="47" t="s">
        <v>28</v>
      </c>
      <c r="B12" s="45"/>
      <c r="C12" s="45">
        <f>SUMIF(Movimento!$B$10:$B$30,A12,Movimento!$C$10:$C$30)+SUMIF(Movimento!$G$10:$G$30,A12,Movimento!$H$10:$H$30)</f>
        <v>0</v>
      </c>
      <c r="D12" s="45">
        <f t="shared" si="0"/>
        <v>0</v>
      </c>
      <c r="E12" s="46" t="str">
        <f t="shared" si="1"/>
        <v xml:space="preserve"> </v>
      </c>
    </row>
    <row r="13" spans="1:5" x14ac:dyDescent="0.25">
      <c r="A13" s="23" t="s">
        <v>34</v>
      </c>
      <c r="B13" s="45"/>
      <c r="C13" s="45">
        <f>SUMIF(Movimento!$B$10:$B$30,A13,Movimento!$C$10:$C$30)+SUMIF(Movimento!$G$10:$G$30,A13,Movimento!$H$10:$H$30)</f>
        <v>0</v>
      </c>
      <c r="D13" s="45">
        <f t="shared" si="0"/>
        <v>0</v>
      </c>
      <c r="E13" s="46" t="str">
        <f t="shared" si="1"/>
        <v xml:space="preserve"> </v>
      </c>
    </row>
    <row r="14" spans="1:5" x14ac:dyDescent="0.25">
      <c r="A14" s="23" t="s">
        <v>36</v>
      </c>
      <c r="B14" s="45"/>
      <c r="C14" s="45">
        <f>SUMIF(Movimento!$B$10:$B$30,A14,Movimento!$C$10:$C$30)+SUMIF(Movimento!$G$10:$G$30,A14,Movimento!$H$10:$H$30)</f>
        <v>0</v>
      </c>
      <c r="D14" s="45">
        <f t="shared" si="0"/>
        <v>0</v>
      </c>
      <c r="E14" s="46" t="str">
        <f t="shared" si="1"/>
        <v xml:space="preserve"> </v>
      </c>
    </row>
    <row r="15" spans="1:5" x14ac:dyDescent="0.25">
      <c r="A15" s="44" t="s">
        <v>42</v>
      </c>
      <c r="B15" s="48">
        <f>SUM(B5:B14)</f>
        <v>450</v>
      </c>
      <c r="C15" s="48">
        <f>SUM(C5:C14)</f>
        <v>300</v>
      </c>
      <c r="D15" s="44"/>
      <c r="E15" s="43">
        <f>AVERAGE(E4:E14)</f>
        <v>0.77777777777777779</v>
      </c>
    </row>
    <row r="16" spans="1:5" x14ac:dyDescent="0.25">
      <c r="A16" s="78"/>
      <c r="B16" s="78"/>
      <c r="C16" s="78"/>
      <c r="D16" s="78"/>
      <c r="E16" s="78"/>
    </row>
    <row r="17" spans="1:5" x14ac:dyDescent="0.25">
      <c r="A17" s="44" t="s">
        <v>2</v>
      </c>
      <c r="B17" s="45"/>
      <c r="C17" s="45"/>
      <c r="D17" s="23"/>
      <c r="E17" s="46"/>
    </row>
    <row r="18" spans="1:5" x14ac:dyDescent="0.25">
      <c r="A18" s="47" t="s">
        <v>19</v>
      </c>
      <c r="B18" s="45"/>
      <c r="C18" s="45">
        <f>SUMIF(Movimento!$B$10:$B$30,A18,Movimento!$D$10:$D$30)+SUMIF(Movimento!$G$10:$G$30,A18,Movimento!$I$10:$I$30)</f>
        <v>0</v>
      </c>
      <c r="D18" s="45">
        <f t="shared" ref="D18:D31" si="2">B18-C18</f>
        <v>0</v>
      </c>
      <c r="E18" s="46" t="str">
        <f>IF(B18=0," ",C18/B18)</f>
        <v xml:space="preserve"> </v>
      </c>
    </row>
    <row r="19" spans="1:5" x14ac:dyDescent="0.25">
      <c r="A19" s="47" t="s">
        <v>20</v>
      </c>
      <c r="B19" s="45"/>
      <c r="C19" s="45">
        <f>SUMIF(Movimento!$B$10:$B$30,A19,Movimento!$D$10:$D$30)+SUMIF(Movimento!$G$10:$G$30,A19,Movimento!$I$10:$I$30)</f>
        <v>0</v>
      </c>
      <c r="D19" s="45">
        <f t="shared" si="2"/>
        <v>0</v>
      </c>
      <c r="E19" s="46" t="str">
        <f t="shared" ref="E19:E31" si="3">IF(B19=0," ",C19/B19)</f>
        <v xml:space="preserve"> </v>
      </c>
    </row>
    <row r="20" spans="1:5" x14ac:dyDescent="0.25">
      <c r="A20" s="47" t="s">
        <v>21</v>
      </c>
      <c r="B20" s="45"/>
      <c r="C20" s="45">
        <f>SUMIF(Movimento!$B$10:$B$30,A20,Movimento!$D$10:$D$30)+SUMIF(Movimento!$G$10:$G$30,A20,Movimento!$I$10:$I$30)</f>
        <v>0</v>
      </c>
      <c r="D20" s="45">
        <f t="shared" si="2"/>
        <v>0</v>
      </c>
      <c r="E20" s="46" t="str">
        <f t="shared" si="3"/>
        <v xml:space="preserve"> </v>
      </c>
    </row>
    <row r="21" spans="1:5" x14ac:dyDescent="0.25">
      <c r="A21" s="47" t="s">
        <v>22</v>
      </c>
      <c r="B21" s="45"/>
      <c r="C21" s="45">
        <f>SUMIF(Movimento!$B$10:$B$30,A21,Movimento!$D$10:$D$30)+SUMIF(Movimento!$G$10:$G$30,A21,Movimento!$I$10:$I$30)</f>
        <v>0</v>
      </c>
      <c r="D21" s="45">
        <f t="shared" si="2"/>
        <v>0</v>
      </c>
      <c r="E21" s="46" t="str">
        <f t="shared" si="3"/>
        <v xml:space="preserve"> </v>
      </c>
    </row>
    <row r="22" spans="1:5" x14ac:dyDescent="0.25">
      <c r="A22" s="47" t="s">
        <v>25</v>
      </c>
      <c r="B22" s="45">
        <v>200</v>
      </c>
      <c r="C22" s="45">
        <f>SUMIF(Movimento!$B$10:$B$30,A22,Movimento!$D$10:$D$30)+SUMIF(Movimento!$G$10:$G$30,A22,Movimento!$I$10:$I$30)</f>
        <v>100</v>
      </c>
      <c r="D22" s="45">
        <f t="shared" si="2"/>
        <v>100</v>
      </c>
      <c r="E22" s="46">
        <f t="shared" si="3"/>
        <v>0.5</v>
      </c>
    </row>
    <row r="23" spans="1:5" x14ac:dyDescent="0.25">
      <c r="A23" s="47" t="s">
        <v>26</v>
      </c>
      <c r="B23" s="45">
        <v>150</v>
      </c>
      <c r="C23" s="45">
        <f>SUMIF(Movimento!$B$10:$B$30,A23,Movimento!$D$10:$D$30)+SUMIF(Movimento!$G$10:$G$30,A23,Movimento!$I$10:$I$30)</f>
        <v>50</v>
      </c>
      <c r="D23" s="45">
        <f t="shared" si="2"/>
        <v>100</v>
      </c>
      <c r="E23" s="46">
        <f t="shared" si="3"/>
        <v>0.33333333333333331</v>
      </c>
    </row>
    <row r="24" spans="1:5" x14ac:dyDescent="0.25">
      <c r="A24" s="47" t="s">
        <v>23</v>
      </c>
      <c r="B24" s="45"/>
      <c r="C24" s="45">
        <f>SUMIF(Movimento!$B$10:$B$30,A24,Movimento!$D$10:$D$30)+SUMIF(Movimento!$G$10:$G$30,A24,Movimento!$I$10:$I$30)</f>
        <v>0</v>
      </c>
      <c r="D24" s="45">
        <f t="shared" si="2"/>
        <v>0</v>
      </c>
      <c r="E24" s="46" t="str">
        <f t="shared" si="3"/>
        <v xml:space="preserve"> </v>
      </c>
    </row>
    <row r="25" spans="1:5" x14ac:dyDescent="0.25">
      <c r="A25" s="47" t="s">
        <v>24</v>
      </c>
      <c r="B25" s="45"/>
      <c r="C25" s="45">
        <f>SUMIF(Movimento!$B$10:$B$30,A25,Movimento!$D$10:$D$30)+SUMIF(Movimento!$G$10:$G$30,A25,Movimento!$I$10:$I$30)</f>
        <v>0</v>
      </c>
      <c r="D25" s="45">
        <f t="shared" si="2"/>
        <v>0</v>
      </c>
      <c r="E25" s="46" t="str">
        <f t="shared" si="3"/>
        <v xml:space="preserve"> </v>
      </c>
    </row>
    <row r="26" spans="1:5" x14ac:dyDescent="0.25">
      <c r="A26" s="47" t="s">
        <v>27</v>
      </c>
      <c r="B26" s="45"/>
      <c r="C26" s="45">
        <f>SUMIF(Movimento!$B$10:$B$30,A26,Movimento!$D$10:$D$30)+SUMIF(Movimento!$G$10:$G$30,A26,Movimento!$I$10:$I$30)</f>
        <v>0</v>
      </c>
      <c r="D26" s="45">
        <f t="shared" si="2"/>
        <v>0</v>
      </c>
      <c r="E26" s="46" t="str">
        <f t="shared" si="3"/>
        <v xml:space="preserve"> </v>
      </c>
    </row>
    <row r="27" spans="1:5" x14ac:dyDescent="0.25">
      <c r="A27" s="47" t="s">
        <v>29</v>
      </c>
      <c r="B27" s="45"/>
      <c r="C27" s="45">
        <f>SUMIF(Movimento!$B$10:$B$30,A27,Movimento!$D$10:$D$30)+SUMIF(Movimento!$G$10:$G$30,A27,Movimento!$I$10:$I$30)</f>
        <v>0</v>
      </c>
      <c r="D27" s="45">
        <f t="shared" si="2"/>
        <v>0</v>
      </c>
      <c r="E27" s="46" t="str">
        <f t="shared" si="3"/>
        <v xml:space="preserve"> </v>
      </c>
    </row>
    <row r="28" spans="1:5" x14ac:dyDescent="0.25">
      <c r="A28" s="47" t="s">
        <v>30</v>
      </c>
      <c r="B28" s="45"/>
      <c r="C28" s="45">
        <f>SUMIF(Movimento!$B$10:$B$30,A28,Movimento!$D$10:$D$30)+SUMIF(Movimento!$G$10:$G$30,A28,Movimento!$I$10:$I$30)</f>
        <v>0</v>
      </c>
      <c r="D28" s="45">
        <f t="shared" si="2"/>
        <v>0</v>
      </c>
      <c r="E28" s="46" t="str">
        <f t="shared" si="3"/>
        <v xml:space="preserve"> </v>
      </c>
    </row>
    <row r="29" spans="1:5" x14ac:dyDescent="0.25">
      <c r="A29" s="23" t="s">
        <v>33</v>
      </c>
      <c r="B29" s="45"/>
      <c r="C29" s="45">
        <f>SUMIF(Movimento!$B$10:$B$30,A29,Movimento!$D$10:$D$30)+SUMIF(Movimento!$G$10:$G$30,A29,Movimento!$I$10:$I$30)</f>
        <v>0</v>
      </c>
      <c r="D29" s="45">
        <f t="shared" si="2"/>
        <v>0</v>
      </c>
      <c r="E29" s="46" t="str">
        <f t="shared" si="3"/>
        <v xml:space="preserve"> </v>
      </c>
    </row>
    <row r="30" spans="1:5" x14ac:dyDescent="0.25">
      <c r="A30" s="23" t="s">
        <v>35</v>
      </c>
      <c r="B30" s="45"/>
      <c r="C30" s="45">
        <f>SUMIF(Movimento!$B$10:$B$30,A30,Movimento!$D$10:$D$30)+SUMIF(Movimento!$G$10:$G$30,A30,Movimento!$I$10:$I$30)</f>
        <v>0</v>
      </c>
      <c r="D30" s="45">
        <f t="shared" si="2"/>
        <v>0</v>
      </c>
      <c r="E30" s="46" t="str">
        <f t="shared" si="3"/>
        <v xml:space="preserve"> </v>
      </c>
    </row>
    <row r="31" spans="1:5" x14ac:dyDescent="0.25">
      <c r="A31" s="23" t="s">
        <v>37</v>
      </c>
      <c r="B31" s="45"/>
      <c r="C31" s="45">
        <f>SUMIF(Movimento!$B$10:$B$30,A31,Movimento!$D$10:$D$30)+SUMIF(Movimento!$G$10:$G$30,A31,Movimento!$I$10:$I$30)</f>
        <v>0</v>
      </c>
      <c r="D31" s="45">
        <f t="shared" si="2"/>
        <v>0</v>
      </c>
      <c r="E31" s="46" t="str">
        <f t="shared" si="3"/>
        <v xml:space="preserve"> </v>
      </c>
    </row>
    <row r="32" spans="1:5" x14ac:dyDescent="0.25">
      <c r="A32" s="44" t="s">
        <v>43</v>
      </c>
      <c r="B32" s="48"/>
      <c r="C32" s="48">
        <f>SUM(C18:C31)</f>
        <v>150</v>
      </c>
      <c r="D32" s="44"/>
      <c r="E32" s="43">
        <f>AVERAGE(E17:E31)</f>
        <v>0.41666666666666663</v>
      </c>
    </row>
    <row r="33" spans="1:5" x14ac:dyDescent="0.25">
      <c r="A33" s="49"/>
      <c r="B33" s="50"/>
      <c r="C33" s="50"/>
      <c r="D33" s="51"/>
      <c r="E33" s="52"/>
    </row>
    <row r="34" spans="1:5" x14ac:dyDescent="0.25">
      <c r="A34" s="70" t="s">
        <v>47</v>
      </c>
      <c r="B34" s="79"/>
      <c r="C34" s="79"/>
      <c r="D34" s="79"/>
      <c r="E34" s="53">
        <f>E15-E32</f>
        <v>0.36111111111111116</v>
      </c>
    </row>
    <row r="35" spans="1:5" x14ac:dyDescent="0.25">
      <c r="A35" s="44" t="s">
        <v>45</v>
      </c>
      <c r="B35" s="45"/>
      <c r="C35" s="48">
        <f>E2+C15-C32</f>
        <v>650</v>
      </c>
      <c r="D35" s="78"/>
      <c r="E35" s="78"/>
    </row>
  </sheetData>
  <mergeCells count="5">
    <mergeCell ref="A1:E1"/>
    <mergeCell ref="A2:D2"/>
    <mergeCell ref="A16:E16"/>
    <mergeCell ref="D35:E35"/>
    <mergeCell ref="A34:D3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5" sqref="B15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13.85546875" bestFit="1" customWidth="1"/>
  </cols>
  <sheetData>
    <row r="1" spans="1:3" x14ac:dyDescent="0.25">
      <c r="A1" t="s">
        <v>11</v>
      </c>
      <c r="B1" t="s">
        <v>12</v>
      </c>
      <c r="C1" t="s">
        <v>13</v>
      </c>
    </row>
    <row r="2" spans="1:3" x14ac:dyDescent="0.25">
      <c r="A2" s="36" t="s">
        <v>10</v>
      </c>
      <c r="B2" s="36" t="s">
        <v>25</v>
      </c>
      <c r="C2" t="s">
        <v>33</v>
      </c>
    </row>
    <row r="3" spans="1:3" x14ac:dyDescent="0.25">
      <c r="A3" s="37" t="s">
        <v>18</v>
      </c>
      <c r="B3" s="36" t="s">
        <v>26</v>
      </c>
      <c r="C3" t="s">
        <v>34</v>
      </c>
    </row>
    <row r="4" spans="1:3" x14ac:dyDescent="0.25">
      <c r="A4" s="37" t="s">
        <v>15</v>
      </c>
      <c r="B4" s="37" t="s">
        <v>27</v>
      </c>
      <c r="C4" t="s">
        <v>35</v>
      </c>
    </row>
    <row r="5" spans="1:3" x14ac:dyDescent="0.25">
      <c r="A5" s="37" t="s">
        <v>16</v>
      </c>
      <c r="B5" s="37" t="s">
        <v>28</v>
      </c>
      <c r="C5" t="s">
        <v>36</v>
      </c>
    </row>
    <row r="6" spans="1:3" x14ac:dyDescent="0.25">
      <c r="A6" s="37" t="s">
        <v>17</v>
      </c>
      <c r="B6" s="37" t="s">
        <v>29</v>
      </c>
      <c r="C6" t="s">
        <v>37</v>
      </c>
    </row>
    <row r="7" spans="1:3" x14ac:dyDescent="0.25">
      <c r="A7" s="37" t="s">
        <v>19</v>
      </c>
      <c r="B7" s="37" t="s">
        <v>30</v>
      </c>
    </row>
    <row r="8" spans="1:3" x14ac:dyDescent="0.25">
      <c r="A8" s="37" t="s">
        <v>20</v>
      </c>
    </row>
    <row r="9" spans="1:3" x14ac:dyDescent="0.25">
      <c r="A9" s="37" t="s">
        <v>21</v>
      </c>
    </row>
    <row r="10" spans="1:3" x14ac:dyDescent="0.25">
      <c r="A10" s="37" t="s">
        <v>22</v>
      </c>
    </row>
    <row r="11" spans="1:3" x14ac:dyDescent="0.25">
      <c r="A11" s="37" t="s">
        <v>25</v>
      </c>
    </row>
    <row r="12" spans="1:3" x14ac:dyDescent="0.25">
      <c r="A12" s="37" t="s">
        <v>26</v>
      </c>
    </row>
    <row r="13" spans="1:3" x14ac:dyDescent="0.25">
      <c r="A13" s="37" t="s">
        <v>23</v>
      </c>
    </row>
    <row r="14" spans="1:3" x14ac:dyDescent="0.25">
      <c r="A14" s="37" t="s">
        <v>24</v>
      </c>
    </row>
  </sheetData>
  <sortState ref="A1:A6">
    <sortCondition ref="A1:A6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Movimento</vt:lpstr>
      <vt:lpstr>Resumo</vt:lpstr>
      <vt:lpstr>Listas</vt:lpstr>
      <vt:lpstr>Bancos</vt:lpstr>
      <vt:lpstr>Movimento!DISCRIMINAÇÃO</vt:lpstr>
      <vt:lpstr>Entradas</vt:lpstr>
      <vt:lpstr>ExtraCaixa</vt:lpstr>
      <vt:lpstr>Movimento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Gentil</dc:creator>
  <cp:lastModifiedBy>RAYMSON FONSECA</cp:lastModifiedBy>
  <cp:lastPrinted>2014-04-30T20:55:23Z</cp:lastPrinted>
  <dcterms:created xsi:type="dcterms:W3CDTF">2014-04-18T15:53:41Z</dcterms:created>
  <dcterms:modified xsi:type="dcterms:W3CDTF">2015-05-28T14:06:07Z</dcterms:modified>
</cp:coreProperties>
</file>